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DieseArbeitsmappe"/>
  <bookViews>
    <workbookView xWindow="-105" yWindow="-105" windowWidth="23250" windowHeight="12450" tabRatio="592"/>
  </bookViews>
  <sheets>
    <sheet name="Akkus" sheetId="2" r:id="rId1"/>
    <sheet name="Motoren" sheetId="1" r:id="rId2"/>
    <sheet name="Gestell" sheetId="5" r:id="rId3"/>
    <sheet name="Räder" sheetId="10" r:id="rId4"/>
    <sheet name="Achsen" sheetId="9" r:id="rId5"/>
    <sheet name="Zahnräder" sheetId="11" r:id="rId6"/>
    <sheet name="ignore_kommentare" sheetId="6" r:id="rId7"/>
    <sheet name="ignore_Räder" sheetId="4" r:id="rId8"/>
    <sheet name="ignore_Motoren" sheetId="12" r:id="rId9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5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"/>
  <c r="A3" i="9"/>
  <c r="A4"/>
  <c r="A5"/>
  <c r="A6"/>
  <c r="A7"/>
  <c r="A8"/>
  <c r="A9"/>
  <c r="A2"/>
  <c r="C10" i="11"/>
  <c r="C9"/>
  <c r="C8"/>
  <c r="C7"/>
  <c r="C5"/>
  <c r="C4"/>
  <c r="C3"/>
  <c r="C2"/>
  <c r="A3" i="10"/>
  <c r="A4"/>
  <c r="A5"/>
  <c r="A6"/>
  <c r="A7"/>
  <c r="A2"/>
</calcChain>
</file>

<file path=xl/sharedStrings.xml><?xml version="1.0" encoding="utf-8"?>
<sst xmlns="http://schemas.openxmlformats.org/spreadsheetml/2006/main" count="404" uniqueCount="263">
  <si>
    <t>Gewicht [g]</t>
  </si>
  <si>
    <t>Abmessung [cm]</t>
  </si>
  <si>
    <t>Ausgangsspannung [V]</t>
  </si>
  <si>
    <t>Preis [Euro]</t>
  </si>
  <si>
    <t>Lieferzeit [Tage]</t>
  </si>
  <si>
    <t>Passender Akku</t>
  </si>
  <si>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</si>
  <si>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</si>
  <si>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</si>
  <si>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</si>
  <si>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</si>
  <si>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</si>
  <si>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</si>
  <si>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</si>
  <si>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</si>
  <si>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</si>
  <si>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</si>
  <si>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</si>
  <si>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</si>
  <si>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</si>
  <si>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</si>
  <si>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Akku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</si>
  <si>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</si>
  <si>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</si>
  <si>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</si>
  <si>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</si>
  <si>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</si>
  <si>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</si>
  <si>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</si>
  <si>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</si>
  <si>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</si>
  <si>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</si>
  <si>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</si>
  <si>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</si>
  <si>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</si>
  <si>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</si>
  <si>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Achse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</si>
  <si>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</si>
  <si>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</si>
  <si>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</si>
  <si>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</si>
  <si>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</si>
  <si>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</si>
  <si>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</si>
  <si>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</si>
  <si>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Bezeichnung</t>
  </si>
  <si>
    <t>Kategorie</t>
  </si>
  <si>
    <t>Elementenummer</t>
  </si>
  <si>
    <t>Designnummer</t>
  </si>
  <si>
    <t>Beziehungen</t>
  </si>
  <si>
    <t>Datenquelle</t>
  </si>
  <si>
    <t>Zusätzliche Links</t>
  </si>
  <si>
    <t>https://www.philohome.com/batteries/bat.htm</t>
  </si>
  <si>
    <t>https://www.brickowl.de/catalog/lego-power-functions-battery-box-with-beam-connectors-16511-58119</t>
  </si>
  <si>
    <t>Akkus:</t>
  </si>
  <si>
    <t>Zahnrad</t>
  </si>
  <si>
    <t>Zähnezahl</t>
  </si>
  <si>
    <t>Schnecke</t>
  </si>
  <si>
    <t>Schneckengehäuse</t>
  </si>
  <si>
    <t>Felge</t>
  </si>
  <si>
    <t>Reifen</t>
  </si>
  <si>
    <t>Durchmesser</t>
  </si>
  <si>
    <t>Räder:</t>
  </si>
  <si>
    <t>http://wheels.sariel.pl/</t>
  </si>
  <si>
    <t>Rad = Reifen + Felge</t>
  </si>
  <si>
    <t>detailierte Aufschlüsselung leistet keinen Beitrag zur Verbesserung des Lernihaltes</t>
  </si>
  <si>
    <t>Rad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</si>
  <si>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</si>
  <si>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</si>
  <si>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</si>
  <si>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</si>
  <si>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</si>
  <si>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</si>
  <si>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Durchmesser [mm]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</si>
  <si>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</si>
  <si>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</si>
  <si>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</si>
  <si>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</si>
  <si>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</si>
  <si>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</si>
  <si>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</si>
  <si>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</si>
  <si>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</si>
  <si>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</si>
  <si>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</si>
  <si>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</si>
  <si>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</si>
  <si>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</si>
  <si>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</si>
  <si>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</si>
  <si>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</si>
  <si>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</si>
  <si>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Vermutlich gleiches produkt neu hergestellt -&gt; neue 'moderne' deign nummer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</si>
  <si>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</si>
  <si>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</si>
  <si>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</si>
  <si>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</si>
  <si>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</si>
  <si>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ignore_Datenquelle</t>
  </si>
  <si>
    <t>11 bis 15</t>
  </si>
  <si>
    <t>12 bis 15</t>
  </si>
  <si>
    <t>ignore_bricklink_nr</t>
  </si>
  <si>
    <t>13 bis 15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</si>
  <si>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</si>
  <si>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</si>
  <si>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</si>
  <si>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</si>
  <si>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</si>
  <si>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</si>
  <si>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</si>
  <si>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</si>
  <si>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</si>
  <si>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</si>
  <si>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</si>
  <si>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</si>
  <si>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</si>
  <si>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</si>
  <si>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</si>
  <si>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</si>
  <si>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</si>
  <si>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</si>
  <si>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</si>
  <si>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</si>
  <si>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</si>
  <si>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</si>
  <si>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</si>
  <si>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</si>
  <si>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</si>
  <si>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</si>
  <si>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</si>
  <si>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</si>
  <si>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</si>
  <si>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Zahnrad 8</t>
  </si>
  <si>
    <t>Zahnrad 16</t>
  </si>
  <si>
    <t>Zahnrad 20</t>
  </si>
  <si>
    <t>Zahnrad 24</t>
  </si>
  <si>
    <t>Zahnrad 40</t>
  </si>
  <si>
    <t>Zahnrad 36</t>
  </si>
  <si>
    <t>Zahnrad 24 - konisch</t>
  </si>
  <si>
    <t>Power Functions XL-Motor</t>
  </si>
  <si>
    <t>Power Functions M-Motor</t>
  </si>
  <si>
    <t>Technic XL Motor</t>
  </si>
  <si>
    <t>ignore_Beziehungen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</si>
  <si>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</si>
  <si>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</si>
  <si>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</si>
  <si>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</si>
  <si>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</si>
  <si>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</si>
  <si>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</si>
  <si>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</si>
  <si>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</si>
  <si>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</si>
  <si>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</si>
  <si>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</si>
  <si>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</si>
  <si>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</si>
  <si>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</si>
  <si>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</si>
  <si>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</si>
  <si>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</si>
  <si>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</si>
  <si>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</si>
  <si>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</si>
  <si>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</si>
  <si>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</si>
  <si>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</si>
  <si>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</si>
  <si>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</si>
  <si>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</si>
  <si>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0.75 x 2 x 0.55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</si>
  <si>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</si>
  <si>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</si>
  <si>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</si>
  <si>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</si>
  <si>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</si>
  <si>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</si>
  <si>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</si>
  <si>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</si>
  <si>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</si>
  <si>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</si>
  <si>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</si>
  <si>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</si>
  <si>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</si>
  <si>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</si>
  <si>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</si>
  <si>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</si>
  <si>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</si>
  <si>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</si>
  <si>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</si>
  <si>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</si>
  <si>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</si>
  <si>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</si>
  <si>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</si>
  <si>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</si>
  <si>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</si>
  <si>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</si>
  <si>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</si>
  <si>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</si>
  <si>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</si>
  <si>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</si>
  <si>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</si>
  <si>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</si>
  <si>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</si>
  <si>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</si>
  <si>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</si>
  <si>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</si>
  <si>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</si>
  <si>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</si>
  <si>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</si>
  <si>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</si>
  <si>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</si>
  <si>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</si>
  <si>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</si>
  <si>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</si>
  <si>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</si>
  <si>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</si>
  <si>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</si>
  <si>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</si>
  <si>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</si>
  <si>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</si>
  <si>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Lehrlaufstrom</t>
  </si>
  <si>
    <t>Blockierdrehmoment</t>
  </si>
  <si>
    <t>220 1/min</t>
  </si>
  <si>
    <t>https://brickelectronic.de/downloads/Brickelectronic_TechCheck3_de.pdf</t>
  </si>
  <si>
    <t xml:space="preserve">Motoren: </t>
  </si>
  <si>
    <t>405 1/min</t>
  </si>
  <si>
    <t>https://www.philohome.com/motors/motorcomp.htm</t>
  </si>
  <si>
    <t>80mA</t>
  </si>
  <si>
    <t>40Ncm</t>
  </si>
  <si>
    <t>11Ncm</t>
  </si>
  <si>
    <t>65mA</t>
  </si>
  <si>
    <t>390 1/min</t>
  </si>
  <si>
    <t>120 mA</t>
  </si>
  <si>
    <t>18 Ncm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</si>
  <si>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</si>
  <si>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</si>
  <si>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</si>
  <si>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</si>
  <si>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</si>
  <si>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</si>
  <si>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</si>
  <si>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</si>
  <si>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</si>
  <si>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</si>
  <si>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</si>
  <si>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Gestell</t>
  </si>
  <si>
    <t>ignore_gewicht</t>
  </si>
  <si>
    <t>15 x 15 x 3,5</t>
  </si>
  <si>
    <t>8.8 x 6.3 x 3,2</t>
  </si>
  <si>
    <t>15.3 x 15.1 x 3,9</t>
  </si>
  <si>
    <t>11.2 x 3.2 x 3,2</t>
  </si>
  <si>
    <t>8.8 x 6.4 x 3,2</t>
  </si>
  <si>
    <t>3</t>
  </si>
  <si>
    <t>7</t>
  </si>
  <si>
    <t>Passende Akkus</t>
  </si>
  <si>
    <t xml:space="preserve">Passende Akkus konnten nicht gefunden werden. Darum wurden diese Motoren für den ersten Durchlauf der Veranstaltung  rausgenommen. Die Angaben zu diesen Motoren können vervolständigt werden und später hinzugefügt werden. 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</si>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</sst>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,##0.000\ &quot;€&quot;"/>
  </numFmts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xmlns="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365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K7"/>
  <sheetViews>
    <sheetView tabSelected="1" workbookViewId="0">
      <selection activeCell="A10" sqref="A10"/>
    </sheetView>
  </sheetViews>
  <sheetFormatPr defaultColWidth="11.42578125" defaultRowHeight="15"/>
  <cols>
    <col min="1" max="1" width="51.140625" bestFit="1" customWidth="1"/>
    <col min="2" max="2" width="13.42578125" bestFit="1" customWidth="1"/>
    <col min="3" max="3" width="19.140625" bestFit="1" customWidth="1"/>
    <col min="4" max="4" width="17.42578125" bestFit="1" customWidth="1"/>
    <col min="5" max="5" width="14.7109375" bestFit="1" customWidth="1"/>
    <col min="6" max="6" width="17.42578125" bestFit="1" customWidth="1"/>
    <col min="7" max="7" width="13.7109375" bestFit="1" customWidth="1"/>
    <col min="8" max="8" width="17.28515625" customWidth="1"/>
  </cols>
  <sheetData>
    <row r="1" spans="1:11">
      <c r="A1" t="s">
        <v>45</v>
      </c>
      <c r="B1" t="s">
        <v>46</v>
      </c>
      <c r="C1" t="s">
        <v>48</v>
      </c>
      <c r="D1" t="s">
        <v>142</v>
      </c>
      <c r="E1" t="s">
        <v>3</v>
      </c>
      <c r="F1" t="s">
        <v>0</v>
      </c>
      <c r="G1" t="s">
        <v>4</v>
      </c>
      <c r="H1" t="s">
        <v>50</v>
      </c>
      <c r="I1" t="s">
        <v>2</v>
      </c>
      <c r="J1" t="s">
        <v>1</v>
      </c>
      <c r="K1" t="s">
        <v>247</v>
      </c>
    </row>
    <row r="2" spans="1:11">
      <c r="A2" s="2" t="s">
        <v>257</v>
      </c>
      <c r="B2" s="2" t="s">
        <v>21</v>
      </c>
      <c r="C2" s="2" t="s">
        <v>22</v>
      </c>
      <c r="D2" s="2"/>
      <c r="E2" s="2">
        <v>55</v>
      </c>
      <c r="F2" s="2">
        <v>83.94</v>
      </c>
      <c r="G2" s="2">
        <v>8</v>
      </c>
      <c r="H2" s="2" t="s">
        <v>23</v>
      </c>
      <c r="I2" s="2">
        <v>7.4</v>
      </c>
      <c r="J2" s="2" t="s">
        <v>248</v>
      </c>
      <c r="K2" s="2">
        <v>83.94</v>
      </c>
    </row>
    <row r="3" spans="1:11">
      <c r="A3" s="2" t="s">
        <v>258</v>
      </c>
      <c r="B3" s="2" t="s">
        <v>21</v>
      </c>
      <c r="C3" s="2" t="s">
        <v>24</v>
      </c>
      <c r="D3" s="2"/>
      <c r="E3" s="2">
        <v>12</v>
      </c>
      <c r="F3" s="2">
        <v>179.4</v>
      </c>
      <c r="G3" s="2">
        <v>3</v>
      </c>
      <c r="H3" s="2" t="s">
        <v>26</v>
      </c>
      <c r="I3" s="2">
        <v>9</v>
      </c>
      <c r="J3" s="2" t="s">
        <v>249</v>
      </c>
      <c r="K3" s="2" t="s">
        <v>25</v>
      </c>
    </row>
    <row r="4" spans="1:11">
      <c r="A4" s="2" t="s">
        <v>259</v>
      </c>
      <c r="B4" s="2" t="s">
        <v>21</v>
      </c>
      <c r="C4" s="2" t="s">
        <v>27</v>
      </c>
      <c r="D4" s="2"/>
      <c r="E4" s="2">
        <v>30</v>
      </c>
      <c r="F4" s="2">
        <v>97.24</v>
      </c>
      <c r="G4" s="2">
        <v>6</v>
      </c>
      <c r="H4" s="10" t="s">
        <v>29</v>
      </c>
      <c r="I4" s="2">
        <v>9</v>
      </c>
      <c r="J4" s="2" t="s">
        <v>250</v>
      </c>
      <c r="K4" s="2" t="s">
        <v>28</v>
      </c>
    </row>
    <row r="5" spans="1:11">
      <c r="A5" s="2" t="s">
        <v>260</v>
      </c>
      <c r="B5" s="2" t="s">
        <v>21</v>
      </c>
      <c r="C5" s="2" t="s">
        <v>30</v>
      </c>
      <c r="D5" s="2"/>
      <c r="E5" s="2">
        <v>2</v>
      </c>
      <c r="F5" s="2">
        <v>172.7</v>
      </c>
      <c r="G5" s="2">
        <v>3</v>
      </c>
      <c r="H5" s="2" t="s">
        <v>32</v>
      </c>
      <c r="I5" s="2">
        <v>9</v>
      </c>
      <c r="J5" s="2" t="s">
        <v>251</v>
      </c>
      <c r="K5" s="2" t="s">
        <v>31</v>
      </c>
    </row>
    <row r="6" spans="1:11">
      <c r="A6" s="2" t="s">
        <v>261</v>
      </c>
      <c r="B6" s="2" t="s">
        <v>21</v>
      </c>
      <c r="C6" s="2">
        <v>59510</v>
      </c>
      <c r="D6" s="2"/>
      <c r="E6" s="2">
        <v>18</v>
      </c>
      <c r="F6" s="2">
        <v>165.3</v>
      </c>
      <c r="G6" s="2">
        <v>3</v>
      </c>
      <c r="H6" s="2" t="s">
        <v>34</v>
      </c>
      <c r="I6" s="2">
        <v>9</v>
      </c>
      <c r="J6" s="2" t="s">
        <v>252</v>
      </c>
      <c r="K6" s="2" t="s">
        <v>33</v>
      </c>
    </row>
    <row r="7" spans="1:11">
      <c r="A7" s="2" t="s">
        <v>262</v>
      </c>
      <c r="B7" s="2" t="s">
        <v>21</v>
      </c>
      <c r="C7" s="2">
        <v>84599</v>
      </c>
      <c r="D7" s="2"/>
      <c r="E7" s="2">
        <v>120</v>
      </c>
      <c r="F7" s="2">
        <v>82</v>
      </c>
      <c r="G7" s="2">
        <v>8</v>
      </c>
      <c r="H7" s="2" t="s">
        <v>35</v>
      </c>
      <c r="I7" s="2">
        <v>9</v>
      </c>
      <c r="J7" s="2" t="s">
        <v>248</v>
      </c>
      <c r="K7" s="2">
        <v>82</v>
      </c>
    </row>
  </sheetData>
  <hyperlinks>
    <hyperlink ref="H4" r:id="rId1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P20"/>
  <sheetViews>
    <sheetView workbookViewId="0">
      <selection activeCell="A9" sqref="A9"/>
    </sheetView>
  </sheetViews>
  <sheetFormatPr defaultColWidth="11.42578125" defaultRowHeight="15"/>
  <cols>
    <col min="1" max="1" width="26.5703125" style="1" bestFit="1" customWidth="1"/>
    <col min="2" max="2" width="11.5703125" style="1"/>
    <col min="3" max="3" width="13.140625" style="1" bestFit="1" customWidth="1"/>
    <col min="4" max="4" width="22.42578125" style="1" bestFit="1" customWidth="1"/>
    <col min="5" max="5" width="12.42578125" style="1" bestFit="1" customWidth="1"/>
    <col min="6" max="6" width="15.42578125" style="1" bestFit="1" customWidth="1"/>
    <col min="7" max="7" width="18.28515625" style="1" bestFit="1" customWidth="1"/>
    <col min="11" max="11" width="175.5703125" bestFit="1" customWidth="1"/>
    <col min="12" max="12" width="22.42578125" bestFit="1" customWidth="1"/>
    <col min="13" max="13" width="19.140625" bestFit="1" customWidth="1"/>
  </cols>
  <sheetData>
    <row r="1" spans="1:16">
      <c r="A1" t="s">
        <v>45</v>
      </c>
      <c r="B1" t="s">
        <v>46</v>
      </c>
      <c r="C1" t="s">
        <v>48</v>
      </c>
      <c r="D1" t="s">
        <v>49</v>
      </c>
      <c r="E1" s="1" t="s">
        <v>221</v>
      </c>
      <c r="F1" s="1" t="s">
        <v>220</v>
      </c>
      <c r="G1" s="1" t="s">
        <v>222</v>
      </c>
      <c r="H1" t="s">
        <v>3</v>
      </c>
      <c r="I1" t="s">
        <v>0</v>
      </c>
      <c r="J1" t="s">
        <v>4</v>
      </c>
      <c r="K1" t="s">
        <v>50</v>
      </c>
      <c r="L1" s="2" t="s">
        <v>5</v>
      </c>
      <c r="M1" s="2" t="s">
        <v>2</v>
      </c>
      <c r="N1" s="2" t="s">
        <v>1</v>
      </c>
      <c r="O1" s="2" t="s">
        <v>235</v>
      </c>
      <c r="P1" s="2" t="s">
        <v>112</v>
      </c>
    </row>
    <row r="2" spans="1:16">
      <c r="A2" s="2" t="s">
        <v>139</v>
      </c>
      <c r="B2" s="2" t="s">
        <v>6</v>
      </c>
      <c r="C2" s="2" t="s">
        <v>7</v>
      </c>
      <c r="D2" s="7">
        <v>8881</v>
      </c>
      <c r="E2" s="2" t="s">
        <v>228</v>
      </c>
      <c r="F2" s="2" t="s">
        <v>223</v>
      </c>
      <c r="G2" s="2" t="s">
        <v>229</v>
      </c>
      <c r="H2" s="2">
        <v>30</v>
      </c>
      <c r="I2" s="2" t="s">
        <v>9</v>
      </c>
      <c r="J2" s="2">
        <v>3</v>
      </c>
      <c r="K2" s="2" t="s">
        <v>10</v>
      </c>
      <c r="L2" s="2">
        <v>8881</v>
      </c>
      <c r="M2" s="2">
        <v>9</v>
      </c>
      <c r="N2" s="2" t="s">
        <v>8</v>
      </c>
      <c r="O2" s="2" t="s">
        <v>237</v>
      </c>
      <c r="P2" s="2"/>
    </row>
    <row r="3" spans="1:16">
      <c r="A3" s="2" t="s">
        <v>140</v>
      </c>
      <c r="B3" s="2" t="s">
        <v>6</v>
      </c>
      <c r="C3" s="2" t="s">
        <v>11</v>
      </c>
      <c r="D3" s="7" t="s">
        <v>13</v>
      </c>
      <c r="E3" s="2" t="s">
        <v>231</v>
      </c>
      <c r="F3" s="2" t="s">
        <v>226</v>
      </c>
      <c r="G3" s="2" t="s">
        <v>230</v>
      </c>
      <c r="H3" s="2">
        <v>20</v>
      </c>
      <c r="I3" s="2">
        <v>35</v>
      </c>
      <c r="J3" s="2">
        <v>5</v>
      </c>
      <c r="K3" s="2" t="s">
        <v>14</v>
      </c>
      <c r="L3" s="2" t="s">
        <v>13</v>
      </c>
      <c r="M3" s="2">
        <v>9</v>
      </c>
      <c r="N3" s="2" t="s">
        <v>12</v>
      </c>
      <c r="O3" s="2" t="s">
        <v>236</v>
      </c>
      <c r="P3" s="2"/>
    </row>
    <row r="4" spans="1:16">
      <c r="A4" s="2" t="s">
        <v>143</v>
      </c>
      <c r="B4" s="2" t="s">
        <v>6</v>
      </c>
      <c r="C4" s="2" t="s">
        <v>17</v>
      </c>
      <c r="D4" s="7" t="s">
        <v>19</v>
      </c>
      <c r="E4" s="2" t="s">
        <v>233</v>
      </c>
      <c r="F4" s="2" t="s">
        <v>232</v>
      </c>
      <c r="G4" s="2" t="s">
        <v>234</v>
      </c>
      <c r="H4" s="2">
        <v>15</v>
      </c>
      <c r="I4" s="2">
        <v>48</v>
      </c>
      <c r="J4" s="2">
        <v>3</v>
      </c>
      <c r="K4" s="2" t="s">
        <v>20</v>
      </c>
      <c r="L4" s="2" t="s">
        <v>19</v>
      </c>
      <c r="M4" s="2">
        <v>9</v>
      </c>
      <c r="N4" s="2" t="s">
        <v>18</v>
      </c>
      <c r="O4" s="2" t="s">
        <v>238</v>
      </c>
      <c r="P4" s="2"/>
    </row>
    <row r="6" spans="1:16">
      <c r="L6" s="2"/>
      <c r="M6" s="2">
        <v>9</v>
      </c>
      <c r="N6" s="2"/>
      <c r="O6" s="2"/>
      <c r="P6" s="2" t="s">
        <v>240</v>
      </c>
    </row>
    <row r="7" spans="1:16">
      <c r="A7"/>
      <c r="B7" s="5"/>
    </row>
    <row r="8" spans="1:16">
      <c r="B8" s="5"/>
    </row>
    <row r="9" spans="1:16">
      <c r="B9" s="5"/>
    </row>
    <row r="11" spans="1:16">
      <c r="B11" s="6"/>
    </row>
    <row r="20" spans="1:8">
      <c r="A20" s="2"/>
      <c r="B20" s="2"/>
      <c r="D20" s="2"/>
      <c r="E20" s="2"/>
      <c r="F20" s="2"/>
      <c r="H2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5"/>
  <dimension ref="A1:J29"/>
  <sheetViews>
    <sheetView workbookViewId="0">
      <selection activeCell="D15" sqref="D15"/>
    </sheetView>
  </sheetViews>
  <sheetFormatPr defaultColWidth="11.5703125" defaultRowHeight="15"/>
  <cols>
    <col min="1" max="1" width="53.140625" style="2" customWidth="1"/>
    <col min="2" max="2" width="11.5703125" style="2"/>
    <col min="3" max="3" width="13.140625" style="2" bestFit="1" customWidth="1"/>
    <col min="4" max="4" width="19.5703125" style="2" bestFit="1" customWidth="1"/>
    <col min="5" max="5" width="11.5703125" style="2"/>
    <col min="6" max="6" width="11.5703125" style="9"/>
    <col min="7" max="7" width="14.28515625" style="2" bestFit="1" customWidth="1"/>
    <col min="8" max="8" width="11.5703125" style="2"/>
    <col min="9" max="9" width="14.28515625" style="2" bestFit="1" customWidth="1"/>
    <col min="10" max="16384" width="11.5703125" style="2"/>
  </cols>
  <sheetData>
    <row r="1" spans="1:10">
      <c r="A1" s="2" t="s">
        <v>45</v>
      </c>
      <c r="B1" s="2" t="s">
        <v>46</v>
      </c>
      <c r="C1" s="2" t="s">
        <v>48</v>
      </c>
      <c r="D1" s="2" t="s">
        <v>142</v>
      </c>
      <c r="E1" s="8" t="s">
        <v>3</v>
      </c>
      <c r="F1" s="9" t="s">
        <v>0</v>
      </c>
      <c r="G1" s="2" t="s">
        <v>4</v>
      </c>
      <c r="H1" s="2" t="s">
        <v>50</v>
      </c>
      <c r="I1" s="2" t="s">
        <v>149</v>
      </c>
      <c r="J1" s="2" t="s">
        <v>112</v>
      </c>
    </row>
    <row r="2" spans="1:10">
      <c r="A2" s="2" t="str">
        <f>J2</f>
        <v>Technic, Liftarm, Modified Frame Thick 11 x 15 Open Center</v>
      </c>
      <c r="B2" s="2" t="s">
        <v>246</v>
      </c>
      <c r="C2" s="1">
        <v>39790</v>
      </c>
      <c r="E2" s="2">
        <v>2.19</v>
      </c>
      <c r="F2" s="9">
        <v>12.96</v>
      </c>
      <c r="G2" s="2">
        <v>3</v>
      </c>
      <c r="H2" s="10" t="s">
        <v>147</v>
      </c>
      <c r="I2" s="2" t="s">
        <v>148</v>
      </c>
      <c r="J2" s="2" t="s">
        <v>145</v>
      </c>
    </row>
    <row r="3" spans="1:10">
      <c r="A3" s="2" t="str">
        <f t="shared" ref="A3:A28" si="0">J3</f>
        <v>Technic, Brick 6 x 8 Open Center</v>
      </c>
      <c r="B3" s="2" t="s">
        <v>246</v>
      </c>
      <c r="C3" s="1">
        <v>32532</v>
      </c>
      <c r="E3" s="2">
        <v>0.18</v>
      </c>
      <c r="F3" s="9">
        <v>8</v>
      </c>
      <c r="G3" s="2">
        <v>3</v>
      </c>
      <c r="H3" s="10" t="s">
        <v>152</v>
      </c>
      <c r="I3" s="2" t="s">
        <v>151</v>
      </c>
      <c r="J3" s="2" t="s">
        <v>164</v>
      </c>
    </row>
    <row r="4" spans="1:10">
      <c r="A4" s="2" t="str">
        <f t="shared" si="0"/>
        <v>Technic, Brick 4 x 6 Open Center</v>
      </c>
      <c r="B4" s="2" t="s">
        <v>246</v>
      </c>
      <c r="C4" s="1">
        <v>32531</v>
      </c>
      <c r="E4" s="2">
        <v>0.1</v>
      </c>
      <c r="F4" s="9">
        <v>5</v>
      </c>
      <c r="G4" s="2">
        <v>3</v>
      </c>
      <c r="H4" s="10" t="s">
        <v>160</v>
      </c>
      <c r="I4" s="2" t="s">
        <v>161</v>
      </c>
      <c r="J4" s="2" t="s">
        <v>162</v>
      </c>
    </row>
    <row r="5" spans="1:10">
      <c r="A5" s="2" t="str">
        <f t="shared" si="0"/>
        <v>Technic, Brick 1 x 2 with Hole</v>
      </c>
      <c r="B5" s="2" t="s">
        <v>246</v>
      </c>
      <c r="C5" s="1">
        <v>3700</v>
      </c>
      <c r="E5" s="2">
        <v>0.01</v>
      </c>
      <c r="F5" s="9">
        <v>0.82</v>
      </c>
      <c r="G5" s="2">
        <v>3</v>
      </c>
      <c r="H5" s="2" t="s">
        <v>169</v>
      </c>
      <c r="I5" s="2" t="s">
        <v>167</v>
      </c>
      <c r="J5" s="2" t="s">
        <v>166</v>
      </c>
    </row>
    <row r="6" spans="1:10">
      <c r="A6" s="2" t="str">
        <f t="shared" si="0"/>
        <v>Technic, Brick 1 x 4 with Holes</v>
      </c>
      <c r="B6" s="2" t="s">
        <v>246</v>
      </c>
      <c r="C6" s="1">
        <v>3701</v>
      </c>
      <c r="E6" s="2">
        <v>0.01</v>
      </c>
      <c r="F6" s="9">
        <v>1.46</v>
      </c>
      <c r="G6" s="2">
        <v>3</v>
      </c>
      <c r="H6" s="2" t="s">
        <v>174</v>
      </c>
      <c r="I6" s="2" t="s">
        <v>175</v>
      </c>
      <c r="J6" s="2" t="s">
        <v>173</v>
      </c>
    </row>
    <row r="7" spans="1:10">
      <c r="A7" s="2" t="str">
        <f t="shared" si="0"/>
        <v>Technic, Brick 1 x 8 with Holes</v>
      </c>
      <c r="B7" s="2" t="s">
        <v>246</v>
      </c>
      <c r="C7" s="1">
        <v>3702</v>
      </c>
      <c r="E7" s="2">
        <v>0.01</v>
      </c>
      <c r="F7" s="9">
        <v>2.85</v>
      </c>
      <c r="G7" s="2">
        <v>5</v>
      </c>
      <c r="H7" s="2" t="s">
        <v>180</v>
      </c>
      <c r="I7" s="2" t="s">
        <v>177</v>
      </c>
      <c r="J7" s="2" t="s">
        <v>179</v>
      </c>
    </row>
    <row r="8" spans="1:10">
      <c r="A8" s="2" t="str">
        <f t="shared" si="0"/>
        <v>Technic, Brick 1 x 10 with Holes</v>
      </c>
      <c r="B8" s="2" t="s">
        <v>246</v>
      </c>
      <c r="C8" s="1">
        <v>2730</v>
      </c>
      <c r="E8" s="2">
        <v>0.01</v>
      </c>
      <c r="F8" s="9">
        <v>3.67</v>
      </c>
      <c r="G8" s="2">
        <v>5</v>
      </c>
      <c r="H8" s="2" t="s">
        <v>187</v>
      </c>
      <c r="I8" s="2" t="s">
        <v>186</v>
      </c>
      <c r="J8" s="2" t="s">
        <v>184</v>
      </c>
    </row>
    <row r="9" spans="1:10">
      <c r="A9" s="2" t="str">
        <f t="shared" si="0"/>
        <v>Technic, Brick 1 x 12 with Holes</v>
      </c>
      <c r="B9" s="2" t="s">
        <v>246</v>
      </c>
      <c r="C9" s="1">
        <v>3895</v>
      </c>
      <c r="E9" s="2">
        <v>0.03</v>
      </c>
      <c r="F9" s="9">
        <v>4.2</v>
      </c>
      <c r="G9" s="2">
        <v>5</v>
      </c>
      <c r="H9" s="2" t="s">
        <v>191</v>
      </c>
      <c r="I9" s="2" t="s">
        <v>192</v>
      </c>
      <c r="J9" s="2" t="s">
        <v>190</v>
      </c>
    </row>
    <row r="10" spans="1:10">
      <c r="A10" s="2" t="str">
        <f t="shared" si="0"/>
        <v>Technic, Brick 1 x 14 with Holes</v>
      </c>
      <c r="B10" s="2" t="s">
        <v>246</v>
      </c>
      <c r="C10" s="1">
        <v>32018</v>
      </c>
      <c r="E10" s="2">
        <v>0.03</v>
      </c>
      <c r="F10" s="9">
        <v>4.92</v>
      </c>
      <c r="G10" s="2">
        <v>5</v>
      </c>
      <c r="H10" s="2" t="s">
        <v>195</v>
      </c>
      <c r="I10" s="2" t="s">
        <v>196</v>
      </c>
      <c r="J10" s="2" t="s">
        <v>194</v>
      </c>
    </row>
    <row r="11" spans="1:10">
      <c r="A11" s="2" t="str">
        <f t="shared" si="0"/>
        <v>Technic, Brick 1 x 16 with Holes</v>
      </c>
      <c r="B11" s="2" t="s">
        <v>246</v>
      </c>
      <c r="C11" s="1">
        <v>3703</v>
      </c>
      <c r="E11" s="2">
        <v>7.0000000000000007E-2</v>
      </c>
      <c r="F11" s="9">
        <v>5.87</v>
      </c>
      <c r="G11" s="2">
        <v>5</v>
      </c>
      <c r="H11" s="2" t="s">
        <v>200</v>
      </c>
      <c r="I11" s="2" t="s">
        <v>201</v>
      </c>
      <c r="J11" s="2" t="s">
        <v>199</v>
      </c>
    </row>
    <row r="12" spans="1:10">
      <c r="A12" s="2" t="str">
        <f t="shared" si="0"/>
        <v>Technic, Liftarm Thick 1 x 7</v>
      </c>
      <c r="B12" s="2" t="s">
        <v>246</v>
      </c>
      <c r="C12" s="1">
        <v>32524</v>
      </c>
      <c r="E12" s="2">
        <v>0.01</v>
      </c>
      <c r="F12" s="9">
        <v>1.79</v>
      </c>
      <c r="G12" s="2">
        <v>3</v>
      </c>
      <c r="H12" s="10" t="s">
        <v>144</v>
      </c>
      <c r="I12" s="2" t="s">
        <v>150</v>
      </c>
      <c r="J12" s="2" t="s">
        <v>202</v>
      </c>
    </row>
    <row r="13" spans="1:10">
      <c r="A13" s="2" t="str">
        <f t="shared" si="0"/>
        <v>Technic, Liftarm Thick 1 x 9</v>
      </c>
      <c r="B13" s="2" t="s">
        <v>246</v>
      </c>
      <c r="C13" s="1">
        <v>40490</v>
      </c>
      <c r="E13" s="2">
        <v>0.02</v>
      </c>
      <c r="F13" s="9">
        <v>2.59</v>
      </c>
      <c r="G13" s="2">
        <v>3</v>
      </c>
      <c r="H13" s="10" t="s">
        <v>146</v>
      </c>
      <c r="I13" s="2" t="s">
        <v>153</v>
      </c>
      <c r="J13" s="2" t="s">
        <v>203</v>
      </c>
    </row>
    <row r="14" spans="1:10">
      <c r="A14" s="2" t="str">
        <f t="shared" si="0"/>
        <v>Technic, Liftarm Thick 1 x 11</v>
      </c>
      <c r="B14" s="2" t="s">
        <v>246</v>
      </c>
      <c r="C14" s="1">
        <v>32525</v>
      </c>
      <c r="E14" s="2">
        <v>0.02</v>
      </c>
      <c r="F14" s="9">
        <v>2.8</v>
      </c>
      <c r="G14" s="2">
        <v>3</v>
      </c>
      <c r="H14" s="10" t="s">
        <v>155</v>
      </c>
      <c r="I14" s="2" t="s">
        <v>154</v>
      </c>
      <c r="J14" s="2" t="s">
        <v>205</v>
      </c>
    </row>
    <row r="15" spans="1:10">
      <c r="A15" s="2" t="str">
        <f t="shared" si="0"/>
        <v>Technic, Liftarm Thick 1 x 13</v>
      </c>
      <c r="B15" s="2" t="s">
        <v>246</v>
      </c>
      <c r="C15" s="1">
        <v>41239</v>
      </c>
      <c r="E15" s="2">
        <v>0.05</v>
      </c>
      <c r="F15" s="9">
        <v>3.3</v>
      </c>
      <c r="G15" s="2">
        <v>5</v>
      </c>
      <c r="H15" s="10" t="s">
        <v>156</v>
      </c>
      <c r="I15" s="2" t="s">
        <v>157</v>
      </c>
      <c r="J15" s="2" t="s">
        <v>206</v>
      </c>
    </row>
    <row r="16" spans="1:10">
      <c r="A16" s="2" t="str">
        <f t="shared" si="0"/>
        <v>Technic, Liftarm Thick 1 x 15</v>
      </c>
      <c r="B16" s="2" t="s">
        <v>246</v>
      </c>
      <c r="C16" s="1">
        <v>32278</v>
      </c>
      <c r="E16" s="2">
        <v>0.05</v>
      </c>
      <c r="F16" s="9">
        <v>4</v>
      </c>
      <c r="G16" s="2">
        <v>3</v>
      </c>
      <c r="H16" s="10" t="s">
        <v>158</v>
      </c>
      <c r="I16" s="2" t="s">
        <v>159</v>
      </c>
      <c r="J16" s="2" t="s">
        <v>207</v>
      </c>
    </row>
    <row r="17" spans="1:10">
      <c r="A17" s="2" t="str">
        <f t="shared" si="0"/>
        <v>Technic Bush</v>
      </c>
      <c r="B17" s="2" t="s">
        <v>246</v>
      </c>
      <c r="C17" s="1">
        <v>3713</v>
      </c>
      <c r="E17" s="2">
        <v>0.01</v>
      </c>
      <c r="F17" s="9">
        <v>0.14000000000000001</v>
      </c>
      <c r="G17" s="2">
        <v>3</v>
      </c>
      <c r="H17" s="10" t="s">
        <v>163</v>
      </c>
      <c r="I17" s="2">
        <v>1</v>
      </c>
      <c r="J17" s="2" t="s">
        <v>208</v>
      </c>
    </row>
    <row r="18" spans="1:10">
      <c r="A18" s="2" t="str">
        <f t="shared" si="0"/>
        <v>Technic Bush 1/2 Smooth</v>
      </c>
      <c r="B18" s="2" t="s">
        <v>246</v>
      </c>
      <c r="C18" s="1">
        <v>32123</v>
      </c>
      <c r="E18" s="2">
        <v>0.01</v>
      </c>
      <c r="F18" s="2">
        <v>0.01</v>
      </c>
      <c r="G18" s="2">
        <v>3</v>
      </c>
      <c r="H18" s="10" t="s">
        <v>165</v>
      </c>
      <c r="I18" s="2">
        <v>1</v>
      </c>
      <c r="J18" s="2" t="s">
        <v>209</v>
      </c>
    </row>
    <row r="19" spans="1:10">
      <c r="A19" s="2" t="str">
        <f t="shared" si="0"/>
        <v>Technic, Axle 1L with Pin without Friction Ridges</v>
      </c>
      <c r="B19" s="2" t="s">
        <v>246</v>
      </c>
      <c r="C19" s="1">
        <v>3749</v>
      </c>
      <c r="E19" s="2">
        <v>0.01</v>
      </c>
      <c r="F19" s="9">
        <v>0.22</v>
      </c>
      <c r="G19" s="2">
        <v>5</v>
      </c>
      <c r="H19" s="10" t="s">
        <v>168</v>
      </c>
      <c r="I19" s="2" t="s">
        <v>170</v>
      </c>
      <c r="J19" s="2" t="s">
        <v>210</v>
      </c>
    </row>
    <row r="20" spans="1:10">
      <c r="A20" s="2" t="str">
        <f t="shared" si="0"/>
        <v>Technic, Axle Connector 2L (Ridged Undetermined Type)</v>
      </c>
      <c r="B20" s="2" t="s">
        <v>246</v>
      </c>
      <c r="C20" s="1">
        <v>6538</v>
      </c>
      <c r="E20" s="2">
        <v>0.03</v>
      </c>
      <c r="F20" s="9">
        <v>0.4</v>
      </c>
      <c r="G20" s="2">
        <v>5</v>
      </c>
      <c r="H20" s="2" t="s">
        <v>218</v>
      </c>
      <c r="I20" s="2" t="s">
        <v>178</v>
      </c>
      <c r="J20" s="2" t="s">
        <v>219</v>
      </c>
    </row>
    <row r="21" spans="1:10">
      <c r="A21" s="2" t="str">
        <f t="shared" si="0"/>
        <v>Technic, Axle and Pin Connector Perpendicular</v>
      </c>
      <c r="B21" s="2" t="s">
        <v>246</v>
      </c>
      <c r="C21" s="1">
        <v>6536</v>
      </c>
      <c r="E21" s="2">
        <v>0.01</v>
      </c>
      <c r="F21" s="9">
        <v>0.39</v>
      </c>
      <c r="G21" s="2">
        <v>7</v>
      </c>
      <c r="H21" s="10" t="s">
        <v>171</v>
      </c>
      <c r="I21" s="2" t="s">
        <v>172</v>
      </c>
      <c r="J21" s="2" t="s">
        <v>211</v>
      </c>
    </row>
    <row r="22" spans="1:10">
      <c r="A22" s="2" t="str">
        <f t="shared" si="0"/>
        <v>Technic, Pin Double with Axle Hole</v>
      </c>
      <c r="B22" s="2" t="s">
        <v>246</v>
      </c>
      <c r="C22" s="1">
        <v>32138</v>
      </c>
      <c r="E22" s="2">
        <v>0.01</v>
      </c>
      <c r="F22" s="9">
        <v>0.96</v>
      </c>
      <c r="G22" s="2">
        <v>3</v>
      </c>
      <c r="H22" s="10" t="s">
        <v>176</v>
      </c>
      <c r="I22" s="2" t="s">
        <v>178</v>
      </c>
      <c r="J22" s="2" t="s">
        <v>213</v>
      </c>
    </row>
    <row r="23" spans="1:10">
      <c r="A23" s="2" t="str">
        <f t="shared" si="0"/>
        <v>Technic, Liftarm, Modified H-Shape Thick 3 x 5 Perpendicular</v>
      </c>
      <c r="B23" s="2" t="s">
        <v>246</v>
      </c>
      <c r="C23" s="1">
        <v>14720</v>
      </c>
      <c r="E23" s="2">
        <v>0.08</v>
      </c>
      <c r="F23" s="9">
        <v>2.29</v>
      </c>
      <c r="G23" s="2">
        <v>3</v>
      </c>
      <c r="H23" s="10" t="s">
        <v>182</v>
      </c>
      <c r="I23" s="2" t="s">
        <v>181</v>
      </c>
      <c r="J23" s="7" t="s">
        <v>214</v>
      </c>
    </row>
    <row r="24" spans="1:10">
      <c r="A24" s="2" t="str">
        <f t="shared" si="0"/>
        <v>Technic, Pin Connector Perpendicular 3L with 4 Pins</v>
      </c>
      <c r="B24" s="2" t="s">
        <v>246</v>
      </c>
      <c r="C24" s="1">
        <v>48989</v>
      </c>
      <c r="E24" s="2">
        <v>0.01</v>
      </c>
      <c r="F24" s="9">
        <v>1.22</v>
      </c>
      <c r="G24" s="2">
        <v>5</v>
      </c>
      <c r="H24" s="10" t="s">
        <v>183</v>
      </c>
      <c r="I24" s="2" t="s">
        <v>185</v>
      </c>
      <c r="J24" s="7" t="s">
        <v>215</v>
      </c>
    </row>
    <row r="25" spans="1:10">
      <c r="A25" s="2" t="str">
        <f t="shared" si="0"/>
        <v>Technic, Pin Connector Perpendicular 3 x 3 Bent with 4 Pins</v>
      </c>
      <c r="B25" s="2" t="s">
        <v>246</v>
      </c>
      <c r="C25" s="1">
        <v>55615</v>
      </c>
      <c r="E25" s="2">
        <v>0.1</v>
      </c>
      <c r="F25" s="9">
        <v>1.9</v>
      </c>
      <c r="G25" s="2">
        <v>5</v>
      </c>
      <c r="H25" s="10" t="s">
        <v>188</v>
      </c>
      <c r="I25" s="2" t="s">
        <v>189</v>
      </c>
      <c r="J25" s="7" t="s">
        <v>216</v>
      </c>
    </row>
    <row r="26" spans="1:10">
      <c r="A26" s="2" t="str">
        <f t="shared" si="0"/>
        <v>Technic, Pin 3L without Friction Ridges</v>
      </c>
      <c r="B26" s="2" t="s">
        <v>246</v>
      </c>
      <c r="C26" s="1">
        <v>32556</v>
      </c>
      <c r="E26" s="2">
        <v>0.1</v>
      </c>
      <c r="F26" s="9">
        <v>0.25</v>
      </c>
      <c r="G26" s="2">
        <v>3</v>
      </c>
      <c r="H26" s="10" t="s">
        <v>193</v>
      </c>
      <c r="I26" s="2">
        <v>1</v>
      </c>
      <c r="J26" s="2" t="s">
        <v>217</v>
      </c>
    </row>
    <row r="27" spans="1:10">
      <c r="A27" s="2" t="str">
        <f t="shared" si="0"/>
        <v>Technic, Pin without Friction Ridges</v>
      </c>
      <c r="B27" s="2" t="s">
        <v>246</v>
      </c>
      <c r="C27" s="1">
        <v>3673</v>
      </c>
      <c r="E27" s="2">
        <v>0.01</v>
      </c>
      <c r="F27" s="9">
        <v>0.16</v>
      </c>
      <c r="G27" s="2">
        <v>3</v>
      </c>
      <c r="H27" s="10" t="s">
        <v>198</v>
      </c>
      <c r="I27" s="2">
        <v>1</v>
      </c>
      <c r="J27" s="2" t="s">
        <v>197</v>
      </c>
    </row>
    <row r="28" spans="1:10">
      <c r="A28" s="2" t="str">
        <f t="shared" si="0"/>
        <v>Technic, Pin 4L with Friction Ridges and Stop Bush</v>
      </c>
      <c r="B28" s="2" t="s">
        <v>246</v>
      </c>
      <c r="C28" s="1">
        <v>32054</v>
      </c>
      <c r="E28" s="2">
        <v>0.01</v>
      </c>
      <c r="F28" s="9">
        <v>0.33</v>
      </c>
      <c r="G28" s="2">
        <v>3</v>
      </c>
      <c r="H28" s="10" t="s">
        <v>204</v>
      </c>
      <c r="I28" s="2">
        <v>1</v>
      </c>
      <c r="J28" s="2" t="s">
        <v>212</v>
      </c>
    </row>
    <row r="29" spans="1:10">
      <c r="C29" s="1"/>
    </row>
  </sheetData>
  <hyperlinks>
    <hyperlink ref="H12" r:id="rId1" location="T=S&amp;O={%22iconly%22:0"/>
    <hyperlink ref="H13" r:id="rId2" location="T=S&amp;O={%22iconly%22:0"/>
    <hyperlink ref="H2" r:id="rId3" location="T=C"/>
    <hyperlink ref="H14" r:id="rId4" location="T=S&amp;O={%22iconly%22:0"/>
    <hyperlink ref="H15" r:id="rId5" location="T=S&amp;O={%22iconly%22:0"/>
    <hyperlink ref="H16" r:id="rId6" location="T=S&amp;O={%22iconly%22:0"/>
    <hyperlink ref="H3" r:id="rId7" location="T=C"/>
    <hyperlink ref="H17" r:id="rId8" location="T=S&amp;O={%22iconly%22:0"/>
    <hyperlink ref="H4" r:id="rId9" location="T=C&amp;C=11"/>
    <hyperlink ref="H18" r:id="rId10" location="T=S&amp;O={%22iconly%22:0"/>
    <hyperlink ref="H19" r:id="rId11" location="T=S&amp;O={%22iconly%22:0"/>
    <hyperlink ref="H21" r:id="rId12" location="T=S&amp;O={%22iconly%22:0"/>
    <hyperlink ref="H22" r:id="rId13" location="T=S&amp;O={%22iconly%22:0"/>
    <hyperlink ref="H23" r:id="rId14" location="T=S&amp;O={%22iconly%22:0"/>
    <hyperlink ref="H24" r:id="rId15" location="T=S&amp;O={%22iconly%22:0"/>
    <hyperlink ref="H25" r:id="rId16" location="T=S&amp;O={%22iconly%22:0"/>
    <hyperlink ref="H26" r:id="rId17" location="T=S&amp;O={%22iconly%22:0"/>
    <hyperlink ref="H27" r:id="rId18" location="T=S&amp;O={%22iconly%22:0"/>
    <hyperlink ref="H28" r:id="rId19" location="T=S&amp;O={%22iconly%22:0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7"/>
  <sheetViews>
    <sheetView workbookViewId="0">
      <selection activeCell="G12" sqref="G12"/>
    </sheetView>
  </sheetViews>
  <sheetFormatPr defaultColWidth="11.5703125" defaultRowHeight="15"/>
  <cols>
    <col min="1" max="2" width="11.5703125" style="2"/>
    <col min="3" max="4" width="11.5703125" style="2" customWidth="1"/>
    <col min="5" max="5" width="11.5703125" style="8" customWidth="1"/>
    <col min="6" max="6" width="11.5703125" style="2" customWidth="1"/>
    <col min="7" max="7" width="15.5703125" style="2" bestFit="1" customWidth="1"/>
    <col min="8" max="8" width="68.28515625" style="2" bestFit="1" customWidth="1"/>
    <col min="9" max="16384" width="11.5703125" style="2"/>
  </cols>
  <sheetData>
    <row r="1" spans="1:11">
      <c r="A1" s="2" t="s">
        <v>45</v>
      </c>
      <c r="B1" s="2" t="s">
        <v>46</v>
      </c>
      <c r="C1" s="2" t="s">
        <v>48</v>
      </c>
      <c r="D1" s="2" t="s">
        <v>49</v>
      </c>
      <c r="E1" s="8" t="s">
        <v>3</v>
      </c>
      <c r="F1" s="2" t="s">
        <v>0</v>
      </c>
      <c r="G1" s="2" t="s">
        <v>4</v>
      </c>
      <c r="H1" s="2" t="s">
        <v>50</v>
      </c>
      <c r="I1" s="2" t="s">
        <v>73</v>
      </c>
      <c r="J1" s="2" t="s">
        <v>82</v>
      </c>
      <c r="K1" s="2" t="s">
        <v>81</v>
      </c>
    </row>
    <row r="2" spans="1:11">
      <c r="A2" s="2" t="str">
        <f>"Rad "&amp;I2</f>
        <v>Rad 14</v>
      </c>
      <c r="B2" s="2" t="s">
        <v>66</v>
      </c>
      <c r="C2" s="2">
        <v>4265</v>
      </c>
      <c r="D2" s="2">
        <v>59895</v>
      </c>
      <c r="E2" s="8">
        <v>0.02</v>
      </c>
      <c r="F2" s="2">
        <v>0.5</v>
      </c>
      <c r="G2" s="2">
        <v>5</v>
      </c>
      <c r="H2" s="11" t="s">
        <v>67</v>
      </c>
      <c r="I2" s="2">
        <v>14</v>
      </c>
      <c r="J2" s="2" t="s">
        <v>74</v>
      </c>
    </row>
    <row r="3" spans="1:11">
      <c r="A3" s="2" t="str">
        <f t="shared" ref="A3:A7" si="0">"Rad "&amp;I3</f>
        <v>Rad 24</v>
      </c>
      <c r="B3" s="2" t="s">
        <v>66</v>
      </c>
      <c r="C3" s="2">
        <v>3482</v>
      </c>
      <c r="D3" s="2">
        <v>3483</v>
      </c>
      <c r="E3" s="8">
        <v>0.01</v>
      </c>
      <c r="F3" s="2">
        <v>3</v>
      </c>
      <c r="G3" s="2">
        <v>5</v>
      </c>
      <c r="H3" s="11" t="s">
        <v>68</v>
      </c>
      <c r="I3" s="2">
        <v>24</v>
      </c>
      <c r="J3" s="2" t="s">
        <v>75</v>
      </c>
    </row>
    <row r="4" spans="1:11">
      <c r="A4" s="2" t="str">
        <f t="shared" si="0"/>
        <v>Rad 43,2</v>
      </c>
      <c r="B4" s="2" t="s">
        <v>66</v>
      </c>
      <c r="C4" s="2">
        <v>56904</v>
      </c>
      <c r="D4" s="2">
        <v>30699</v>
      </c>
      <c r="E4" s="8">
        <v>0.11</v>
      </c>
      <c r="F4" s="2">
        <v>13</v>
      </c>
      <c r="G4" s="2">
        <v>5</v>
      </c>
      <c r="H4" s="11" t="s">
        <v>69</v>
      </c>
      <c r="I4" s="2">
        <v>43.2</v>
      </c>
      <c r="J4" s="2" t="s">
        <v>76</v>
      </c>
    </row>
    <row r="5" spans="1:11">
      <c r="A5" s="2" t="str">
        <f t="shared" si="0"/>
        <v>Rad 56</v>
      </c>
      <c r="B5" s="2" t="s">
        <v>66</v>
      </c>
      <c r="C5" s="2">
        <v>41896</v>
      </c>
      <c r="D5" s="2">
        <v>41897</v>
      </c>
      <c r="E5" s="8">
        <v>0.45</v>
      </c>
      <c r="F5" s="2">
        <v>23</v>
      </c>
      <c r="G5" s="2">
        <v>5</v>
      </c>
      <c r="H5" s="11" t="s">
        <v>70</v>
      </c>
      <c r="I5" s="2">
        <v>56</v>
      </c>
      <c r="J5" s="2" t="s">
        <v>77</v>
      </c>
    </row>
    <row r="6" spans="1:11">
      <c r="A6" s="2" t="str">
        <f t="shared" si="0"/>
        <v>Rad 81,6</v>
      </c>
      <c r="B6" s="2" t="s">
        <v>66</v>
      </c>
      <c r="C6" s="2">
        <v>2903</v>
      </c>
      <c r="D6" s="2">
        <v>2902</v>
      </c>
      <c r="E6" s="8">
        <v>1.31</v>
      </c>
      <c r="F6" s="2">
        <v>30</v>
      </c>
      <c r="G6" s="2">
        <v>5</v>
      </c>
      <c r="H6" s="11" t="s">
        <v>71</v>
      </c>
      <c r="I6" s="2">
        <v>81.599999999999994</v>
      </c>
      <c r="J6" s="2" t="s">
        <v>78</v>
      </c>
    </row>
    <row r="7" spans="1:11">
      <c r="A7" s="2" t="str">
        <f t="shared" si="0"/>
        <v>Rad 100,6</v>
      </c>
      <c r="B7" s="2" t="s">
        <v>66</v>
      </c>
      <c r="C7" s="2">
        <v>88517</v>
      </c>
      <c r="D7" s="2">
        <v>11957</v>
      </c>
      <c r="E7" s="8">
        <v>1.25</v>
      </c>
      <c r="F7" s="2">
        <v>40</v>
      </c>
      <c r="G7" s="2">
        <v>5</v>
      </c>
      <c r="H7" s="11" t="s">
        <v>72</v>
      </c>
      <c r="I7" s="2">
        <v>100.6</v>
      </c>
      <c r="J7" s="2" t="s">
        <v>79</v>
      </c>
    </row>
  </sheetData>
  <hyperlinks>
    <hyperlink ref="H2" r:id="rId1" location="T=C"/>
    <hyperlink ref="H3" r:id="rId2" location="T=C"/>
    <hyperlink ref="H4" r:id="rId3" location="T=C"/>
    <hyperlink ref="H5" r:id="rId4" location="T=C"/>
    <hyperlink ref="H6" r:id="rId5" location="T=C"/>
    <hyperlink ref="H7" r:id="rId6" location="T=C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A1:Q9"/>
  <sheetViews>
    <sheetView workbookViewId="0">
      <selection activeCell="G9" sqref="G9"/>
    </sheetView>
  </sheetViews>
  <sheetFormatPr defaultColWidth="11.42578125" defaultRowHeight="15"/>
  <cols>
    <col min="1" max="1" width="12.85546875" bestFit="1" customWidth="1"/>
    <col min="2" max="2" width="16.28515625" bestFit="1" customWidth="1"/>
    <col min="3" max="3" width="13.140625" bestFit="1" customWidth="1"/>
    <col min="4" max="4" width="19.5703125" bestFit="1" customWidth="1"/>
    <col min="5" max="5" width="10.42578125" style="3" bestFit="1" customWidth="1"/>
    <col min="6" max="6" width="10.28515625" bestFit="1" customWidth="1"/>
    <col min="7" max="7" width="15.5703125" style="4" bestFit="1" customWidth="1"/>
    <col min="8" max="8" width="85.140625" bestFit="1" customWidth="1"/>
    <col min="9" max="9" width="16.28515625" bestFit="1" customWidth="1"/>
    <col min="10" max="10" width="9.140625" bestFit="1" customWidth="1"/>
    <col min="11" max="11" width="25" customWidth="1"/>
    <col min="12" max="12" width="23.7109375" customWidth="1"/>
    <col min="13" max="13" width="17.28515625" bestFit="1" customWidth="1"/>
    <col min="14" max="14" width="37.5703125" bestFit="1" customWidth="1"/>
    <col min="15" max="15" width="16.5703125" bestFit="1" customWidth="1"/>
    <col min="16" max="16" width="24.7109375" bestFit="1" customWidth="1"/>
    <col min="17" max="17" width="17.28515625" customWidth="1"/>
  </cols>
  <sheetData>
    <row r="1" spans="1:17">
      <c r="A1" s="2" t="s">
        <v>45</v>
      </c>
      <c r="B1" s="2" t="s">
        <v>46</v>
      </c>
      <c r="C1" s="2" t="s">
        <v>48</v>
      </c>
      <c r="D1" s="2" t="s">
        <v>142</v>
      </c>
      <c r="E1" s="8" t="s">
        <v>3</v>
      </c>
      <c r="F1" s="2" t="s">
        <v>0</v>
      </c>
      <c r="G1" s="12" t="s">
        <v>4</v>
      </c>
      <c r="H1" s="2" t="s">
        <v>98</v>
      </c>
      <c r="I1" s="2" t="s">
        <v>149</v>
      </c>
      <c r="J1" s="2"/>
      <c r="K1" s="2"/>
      <c r="L1" s="2"/>
      <c r="M1" s="2"/>
      <c r="N1" s="2"/>
      <c r="O1" s="2"/>
      <c r="P1" s="2"/>
      <c r="Q1" s="2"/>
    </row>
    <row r="2" spans="1:17">
      <c r="A2" s="2" t="str">
        <f>"Achse "&amp;I2 &amp; " studs"</f>
        <v>Achse 5 studs</v>
      </c>
      <c r="B2" s="2" t="s">
        <v>36</v>
      </c>
      <c r="C2" s="2">
        <v>32073</v>
      </c>
      <c r="D2" s="2"/>
      <c r="E2" s="14">
        <v>1E-3</v>
      </c>
      <c r="F2" s="2">
        <v>0.66</v>
      </c>
      <c r="G2" s="12" t="s">
        <v>253</v>
      </c>
      <c r="H2" s="2" t="s">
        <v>37</v>
      </c>
      <c r="I2" s="2">
        <v>5</v>
      </c>
      <c r="J2" s="2"/>
      <c r="K2" s="2"/>
      <c r="L2" s="2"/>
      <c r="M2" s="2"/>
      <c r="N2" s="2"/>
      <c r="O2" s="2"/>
      <c r="P2" s="2"/>
      <c r="Q2" s="2"/>
    </row>
    <row r="3" spans="1:17">
      <c r="A3" s="2" t="str">
        <f t="shared" ref="A3:A9" si="0">"Achse "&amp;I3 &amp; " studs"</f>
        <v>Achse 7 studs</v>
      </c>
      <c r="B3" s="2" t="s">
        <v>36</v>
      </c>
      <c r="C3" s="2">
        <v>44294</v>
      </c>
      <c r="D3" s="2"/>
      <c r="E3" s="14">
        <v>0.01</v>
      </c>
      <c r="F3" s="2">
        <v>1.05</v>
      </c>
      <c r="G3" s="12" t="s">
        <v>253</v>
      </c>
      <c r="H3" s="2" t="s">
        <v>38</v>
      </c>
      <c r="I3" s="2">
        <v>7</v>
      </c>
      <c r="J3" s="2"/>
      <c r="K3" s="2"/>
      <c r="L3" s="2"/>
      <c r="M3" s="2"/>
      <c r="N3" s="2"/>
      <c r="O3" s="2"/>
      <c r="P3" s="2"/>
      <c r="Q3" s="2"/>
    </row>
    <row r="4" spans="1:17">
      <c r="A4" s="2" t="str">
        <f t="shared" si="0"/>
        <v>Achse 8 studs</v>
      </c>
      <c r="B4" s="2" t="s">
        <v>36</v>
      </c>
      <c r="C4" s="2">
        <v>3707</v>
      </c>
      <c r="D4" s="2"/>
      <c r="E4" s="14">
        <v>0.01</v>
      </c>
      <c r="F4" s="2">
        <v>1.18</v>
      </c>
      <c r="G4" s="12" t="s">
        <v>253</v>
      </c>
      <c r="H4" s="2" t="s">
        <v>39</v>
      </c>
      <c r="I4" s="2">
        <v>8</v>
      </c>
      <c r="J4" s="2"/>
      <c r="K4" s="2"/>
      <c r="L4" s="2"/>
      <c r="M4" s="2"/>
      <c r="N4" s="2"/>
      <c r="O4" s="2"/>
      <c r="P4" s="2"/>
      <c r="Q4" s="2"/>
    </row>
    <row r="5" spans="1:17">
      <c r="A5" s="2" t="str">
        <f t="shared" si="0"/>
        <v>Achse 9 studs</v>
      </c>
      <c r="B5" s="2" t="s">
        <v>36</v>
      </c>
      <c r="C5" s="2">
        <v>60485</v>
      </c>
      <c r="D5" s="2"/>
      <c r="E5" s="14">
        <v>0.01</v>
      </c>
      <c r="F5" s="2">
        <v>1.3</v>
      </c>
      <c r="G5" s="12" t="s">
        <v>254</v>
      </c>
      <c r="H5" s="2" t="s">
        <v>40</v>
      </c>
      <c r="I5" s="2">
        <v>9</v>
      </c>
      <c r="J5" s="2"/>
      <c r="K5" s="2"/>
      <c r="L5" s="2"/>
      <c r="M5" s="2"/>
      <c r="N5" s="2"/>
      <c r="O5" s="2"/>
      <c r="P5" s="2"/>
      <c r="Q5" s="2"/>
    </row>
    <row r="6" spans="1:17">
      <c r="A6" s="2" t="str">
        <f t="shared" si="0"/>
        <v>Achse 10 studs</v>
      </c>
      <c r="B6" s="2" t="s">
        <v>36</v>
      </c>
      <c r="C6" s="2">
        <v>3737</v>
      </c>
      <c r="D6" s="2"/>
      <c r="E6" s="14">
        <v>0.01</v>
      </c>
      <c r="F6" s="2">
        <v>1.49</v>
      </c>
      <c r="G6" s="12" t="s">
        <v>254</v>
      </c>
      <c r="H6" s="2" t="s">
        <v>41</v>
      </c>
      <c r="I6" s="2">
        <v>10</v>
      </c>
      <c r="J6" s="2"/>
      <c r="K6" s="2"/>
      <c r="L6" s="2"/>
      <c r="M6" s="2"/>
      <c r="N6" s="2"/>
      <c r="O6" s="2"/>
      <c r="P6" s="2"/>
      <c r="Q6" s="2"/>
    </row>
    <row r="7" spans="1:17">
      <c r="A7" s="2" t="str">
        <f t="shared" si="0"/>
        <v>Achse 11 studs</v>
      </c>
      <c r="B7" s="2" t="s">
        <v>36</v>
      </c>
      <c r="C7" s="2">
        <v>23948</v>
      </c>
      <c r="D7" s="2"/>
      <c r="E7" s="14">
        <v>0.15</v>
      </c>
      <c r="F7" s="2">
        <v>1.65</v>
      </c>
      <c r="G7" s="12" t="s">
        <v>253</v>
      </c>
      <c r="H7" s="2" t="s">
        <v>42</v>
      </c>
      <c r="I7" s="2">
        <v>11</v>
      </c>
      <c r="J7" s="2"/>
      <c r="K7" s="2"/>
      <c r="L7" s="2"/>
      <c r="M7" s="2"/>
      <c r="N7" s="2"/>
      <c r="O7" s="2"/>
      <c r="P7" s="2"/>
      <c r="Q7" s="2"/>
    </row>
    <row r="8" spans="1:17">
      <c r="A8" s="2" t="str">
        <f t="shared" si="0"/>
        <v>Achse 12 studs</v>
      </c>
      <c r="B8" s="2" t="s">
        <v>36</v>
      </c>
      <c r="C8" s="2">
        <v>3708</v>
      </c>
      <c r="D8" s="2"/>
      <c r="E8" s="14">
        <v>0.02</v>
      </c>
      <c r="F8" s="2">
        <v>1.82</v>
      </c>
      <c r="G8" s="12" t="s">
        <v>254</v>
      </c>
      <c r="H8" s="2" t="s">
        <v>43</v>
      </c>
      <c r="I8" s="2">
        <v>12</v>
      </c>
      <c r="J8" s="2"/>
      <c r="K8" s="2"/>
      <c r="L8" s="2"/>
      <c r="M8" s="2"/>
      <c r="N8" s="2"/>
      <c r="O8" s="2"/>
      <c r="P8" s="2"/>
      <c r="Q8" s="2"/>
    </row>
    <row r="9" spans="1:17">
      <c r="A9" s="2" t="str">
        <f t="shared" si="0"/>
        <v>Achse 16 studs</v>
      </c>
      <c r="B9" s="2" t="s">
        <v>36</v>
      </c>
      <c r="C9" s="2">
        <v>50451</v>
      </c>
      <c r="D9" s="2"/>
      <c r="E9" s="14">
        <v>0.75</v>
      </c>
      <c r="F9" s="2">
        <v>2.37</v>
      </c>
      <c r="G9" s="12" t="s">
        <v>253</v>
      </c>
      <c r="H9" s="2" t="s">
        <v>44</v>
      </c>
      <c r="I9" s="2">
        <v>16</v>
      </c>
      <c r="J9" s="2"/>
      <c r="K9" s="2"/>
      <c r="L9" s="2"/>
      <c r="M9" s="2"/>
      <c r="N9" s="2"/>
      <c r="O9" s="2"/>
      <c r="P9" s="2"/>
      <c r="Q9" s="2"/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7"/>
  <dimension ref="A1:P10"/>
  <sheetViews>
    <sheetView workbookViewId="0">
      <selection activeCell="G16" sqref="G16"/>
    </sheetView>
  </sheetViews>
  <sheetFormatPr defaultColWidth="11.42578125" defaultRowHeight="15"/>
  <cols>
    <col min="4" max="4" width="19.5703125" bestFit="1" customWidth="1"/>
    <col min="8" max="8" width="19.28515625" customWidth="1"/>
  </cols>
  <sheetData>
    <row r="1" spans="1:16">
      <c r="A1" s="2" t="s">
        <v>45</v>
      </c>
      <c r="B1" s="2" t="s">
        <v>46</v>
      </c>
      <c r="C1" s="2" t="s">
        <v>48</v>
      </c>
      <c r="D1" s="2" t="s">
        <v>142</v>
      </c>
      <c r="E1" s="8" t="s">
        <v>3</v>
      </c>
      <c r="F1" s="2" t="s">
        <v>0</v>
      </c>
      <c r="G1" s="12" t="s">
        <v>4</v>
      </c>
      <c r="H1" s="2" t="s">
        <v>98</v>
      </c>
      <c r="I1" s="2" t="s">
        <v>56</v>
      </c>
      <c r="J1" s="2" t="s">
        <v>97</v>
      </c>
      <c r="K1" s="2" t="s">
        <v>95</v>
      </c>
      <c r="L1" s="2" t="s">
        <v>96</v>
      </c>
      <c r="M1" s="2" t="s">
        <v>104</v>
      </c>
      <c r="N1" s="2" t="s">
        <v>101</v>
      </c>
      <c r="O1" s="2" t="s">
        <v>112</v>
      </c>
      <c r="P1" s="2" t="s">
        <v>114</v>
      </c>
    </row>
    <row r="2" spans="1:16">
      <c r="A2" s="2" t="s">
        <v>132</v>
      </c>
      <c r="B2" s="2" t="s">
        <v>55</v>
      </c>
      <c r="C2" s="2">
        <f t="shared" ref="C2:C10" si="0">K2</f>
        <v>10928</v>
      </c>
      <c r="D2" s="2"/>
      <c r="E2" s="8">
        <v>0.14000000000000001</v>
      </c>
      <c r="F2" s="2">
        <v>0.16</v>
      </c>
      <c r="G2" s="12" t="s">
        <v>99</v>
      </c>
      <c r="H2" s="2"/>
      <c r="I2" s="2">
        <v>8</v>
      </c>
      <c r="J2" s="2">
        <v>6012451</v>
      </c>
      <c r="K2" s="2">
        <v>10928</v>
      </c>
      <c r="L2" s="2">
        <v>3647</v>
      </c>
      <c r="M2" s="2" t="s">
        <v>106</v>
      </c>
      <c r="N2" s="2">
        <v>3647</v>
      </c>
      <c r="O2" s="2" t="s">
        <v>116</v>
      </c>
      <c r="P2" s="2" t="s">
        <v>117</v>
      </c>
    </row>
    <row r="3" spans="1:16">
      <c r="A3" s="2" t="s">
        <v>133</v>
      </c>
      <c r="B3" s="2" t="s">
        <v>55</v>
      </c>
      <c r="C3" s="2">
        <f t="shared" si="0"/>
        <v>94925</v>
      </c>
      <c r="D3" s="2"/>
      <c r="E3" s="8">
        <v>0.2</v>
      </c>
      <c r="F3" s="2">
        <v>0.7</v>
      </c>
      <c r="G3" s="12" t="s">
        <v>100</v>
      </c>
      <c r="H3" s="2"/>
      <c r="I3" s="2">
        <v>16</v>
      </c>
      <c r="J3" s="2">
        <v>4640536</v>
      </c>
      <c r="K3" s="2">
        <v>94925</v>
      </c>
      <c r="L3" s="2">
        <v>94925</v>
      </c>
      <c r="M3" s="2" t="s">
        <v>107</v>
      </c>
      <c r="N3" s="2">
        <v>94925</v>
      </c>
      <c r="O3" s="2" t="s">
        <v>118</v>
      </c>
      <c r="P3" s="2" t="s">
        <v>119</v>
      </c>
    </row>
    <row r="4" spans="1:16">
      <c r="A4" s="2" t="s">
        <v>134</v>
      </c>
      <c r="B4" s="2" t="s">
        <v>55</v>
      </c>
      <c r="C4" s="2">
        <f t="shared" si="0"/>
        <v>18575</v>
      </c>
      <c r="D4" s="2"/>
      <c r="E4" s="8">
        <v>0.36</v>
      </c>
      <c r="F4" s="2">
        <v>1.4</v>
      </c>
      <c r="G4" s="12" t="s">
        <v>102</v>
      </c>
      <c r="H4" s="2"/>
      <c r="I4" s="2">
        <v>20</v>
      </c>
      <c r="J4" s="2">
        <v>6346535</v>
      </c>
      <c r="K4" s="2">
        <v>18575</v>
      </c>
      <c r="L4" s="2">
        <v>32269</v>
      </c>
      <c r="M4" s="2" t="s">
        <v>108</v>
      </c>
      <c r="N4" s="2">
        <v>32269</v>
      </c>
      <c r="O4" s="2" t="s">
        <v>120</v>
      </c>
      <c r="P4" s="2" t="s">
        <v>121</v>
      </c>
    </row>
    <row r="5" spans="1:16">
      <c r="A5" s="2" t="s">
        <v>135</v>
      </c>
      <c r="B5" s="2" t="s">
        <v>55</v>
      </c>
      <c r="C5" s="2">
        <f t="shared" si="0"/>
        <v>24505</v>
      </c>
      <c r="D5" s="2"/>
      <c r="E5" s="8">
        <v>0.32</v>
      </c>
      <c r="F5" s="2">
        <v>1.17</v>
      </c>
      <c r="G5" s="12" t="s">
        <v>99</v>
      </c>
      <c r="H5" s="2"/>
      <c r="I5" s="2">
        <v>24</v>
      </c>
      <c r="J5" s="2">
        <v>6133119</v>
      </c>
      <c r="K5" s="2">
        <v>24505</v>
      </c>
      <c r="L5" s="2">
        <v>3648</v>
      </c>
      <c r="M5" s="2" t="s">
        <v>105</v>
      </c>
      <c r="N5" s="2">
        <v>3648</v>
      </c>
      <c r="O5" s="2" t="s">
        <v>122</v>
      </c>
      <c r="P5" s="2" t="s">
        <v>123</v>
      </c>
    </row>
    <row r="6" spans="1:16">
      <c r="A6" s="2" t="s">
        <v>138</v>
      </c>
      <c r="B6" s="2" t="s">
        <v>55</v>
      </c>
      <c r="C6" s="2">
        <v>3650</v>
      </c>
      <c r="D6" s="2"/>
      <c r="E6" s="8">
        <v>0.09</v>
      </c>
      <c r="F6" s="2">
        <v>1.03</v>
      </c>
      <c r="G6" s="12"/>
      <c r="H6" s="2"/>
      <c r="I6" s="2">
        <v>24</v>
      </c>
      <c r="J6" s="2"/>
      <c r="K6" s="2"/>
      <c r="L6" s="2">
        <v>3650</v>
      </c>
      <c r="M6" s="2"/>
      <c r="N6" s="2">
        <v>3650</v>
      </c>
      <c r="O6" s="2" t="s">
        <v>113</v>
      </c>
      <c r="P6" s="10" t="s">
        <v>115</v>
      </c>
    </row>
    <row r="7" spans="1:16">
      <c r="A7" s="2" t="s">
        <v>136</v>
      </c>
      <c r="B7" s="2" t="s">
        <v>55</v>
      </c>
      <c r="C7" s="2">
        <f t="shared" si="0"/>
        <v>34432</v>
      </c>
      <c r="D7" s="2"/>
      <c r="E7" s="8">
        <v>0.81</v>
      </c>
      <c r="F7" s="2">
        <v>3.76</v>
      </c>
      <c r="G7" s="12" t="s">
        <v>99</v>
      </c>
      <c r="H7" s="2"/>
      <c r="I7" s="2">
        <v>40</v>
      </c>
      <c r="J7" s="2">
        <v>6195314</v>
      </c>
      <c r="K7" s="2">
        <v>34432</v>
      </c>
      <c r="L7" s="2">
        <v>3649</v>
      </c>
      <c r="M7" s="2" t="s">
        <v>109</v>
      </c>
      <c r="N7" s="2"/>
      <c r="O7" s="2" t="s">
        <v>130</v>
      </c>
      <c r="P7" s="2" t="s">
        <v>131</v>
      </c>
    </row>
    <row r="8" spans="1:16">
      <c r="A8" s="2" t="s">
        <v>137</v>
      </c>
      <c r="B8" s="2" t="s">
        <v>55</v>
      </c>
      <c r="C8" s="2">
        <f t="shared" si="0"/>
        <v>32498</v>
      </c>
      <c r="D8" s="2"/>
      <c r="E8" s="8">
        <v>0.88</v>
      </c>
      <c r="F8" s="2">
        <v>3.5</v>
      </c>
      <c r="G8" s="12" t="s">
        <v>100</v>
      </c>
      <c r="H8" s="2"/>
      <c r="I8" s="2">
        <v>36</v>
      </c>
      <c r="J8" s="2">
        <v>4255563</v>
      </c>
      <c r="K8" s="2">
        <v>32498</v>
      </c>
      <c r="L8" s="2">
        <v>32498</v>
      </c>
      <c r="M8" s="2" t="s">
        <v>111</v>
      </c>
      <c r="N8" s="2">
        <v>32498</v>
      </c>
      <c r="O8" s="2" t="s">
        <v>128</v>
      </c>
      <c r="P8" s="2" t="s">
        <v>129</v>
      </c>
    </row>
    <row r="9" spans="1:16">
      <c r="A9" s="2" t="s">
        <v>58</v>
      </c>
      <c r="B9" s="2" t="s">
        <v>58</v>
      </c>
      <c r="C9" s="2">
        <f t="shared" si="0"/>
        <v>28698</v>
      </c>
      <c r="D9" s="2"/>
      <c r="E9" s="8">
        <v>1.63</v>
      </c>
      <c r="F9" s="2">
        <v>4.5</v>
      </c>
      <c r="G9" s="12" t="s">
        <v>99</v>
      </c>
      <c r="H9" s="2"/>
      <c r="I9" s="2"/>
      <c r="J9" s="2">
        <v>6254290</v>
      </c>
      <c r="K9" s="2">
        <v>28698</v>
      </c>
      <c r="L9" s="2">
        <v>6588</v>
      </c>
      <c r="M9" s="2" t="s">
        <v>103</v>
      </c>
      <c r="N9" s="2">
        <v>6588</v>
      </c>
      <c r="O9" s="2" t="s">
        <v>124</v>
      </c>
      <c r="P9" s="2" t="s">
        <v>125</v>
      </c>
    </row>
    <row r="10" spans="1:16">
      <c r="A10" s="2" t="s">
        <v>57</v>
      </c>
      <c r="B10" s="2" t="s">
        <v>57</v>
      </c>
      <c r="C10" s="2">
        <f t="shared" si="0"/>
        <v>32905</v>
      </c>
      <c r="D10" s="2"/>
      <c r="E10" s="8">
        <v>0.54</v>
      </c>
      <c r="F10" s="2">
        <v>0.6</v>
      </c>
      <c r="G10" s="12" t="s">
        <v>100</v>
      </c>
      <c r="H10" s="2"/>
      <c r="I10" s="2"/>
      <c r="J10" s="2">
        <v>6185471</v>
      </c>
      <c r="K10" s="2">
        <v>32905</v>
      </c>
      <c r="L10" s="2">
        <v>4716</v>
      </c>
      <c r="M10" s="2" t="s">
        <v>110</v>
      </c>
      <c r="N10" s="2">
        <v>4716</v>
      </c>
      <c r="O10" s="2" t="s">
        <v>126</v>
      </c>
      <c r="P10" s="2" t="s">
        <v>127</v>
      </c>
    </row>
  </sheetData>
  <hyperlinks>
    <hyperlink ref="P6" r:id="rId1" location="T=C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8"/>
  <dimension ref="A1:J30"/>
  <sheetViews>
    <sheetView workbookViewId="0">
      <selection activeCell="F36" sqref="F36"/>
    </sheetView>
  </sheetViews>
  <sheetFormatPr defaultColWidth="11.42578125" defaultRowHeight="15"/>
  <sheetData>
    <row r="1" spans="1:2">
      <c r="A1" t="s">
        <v>54</v>
      </c>
    </row>
    <row r="2" spans="1:2">
      <c r="A2" t="s">
        <v>51</v>
      </c>
    </row>
    <row r="3" spans="1:2">
      <c r="A3" t="s">
        <v>52</v>
      </c>
    </row>
    <row r="4" spans="1:2">
      <c r="A4" t="s">
        <v>53</v>
      </c>
    </row>
    <row r="9" spans="1:2">
      <c r="A9" t="s">
        <v>62</v>
      </c>
      <c r="B9" t="s">
        <v>63</v>
      </c>
    </row>
    <row r="13" spans="1:2">
      <c r="A13" t="s">
        <v>80</v>
      </c>
    </row>
    <row r="16" spans="1:2">
      <c r="A16" t="s">
        <v>83</v>
      </c>
    </row>
    <row r="17" spans="1:10">
      <c r="A17" t="s">
        <v>84</v>
      </c>
      <c r="H17" t="s">
        <v>92</v>
      </c>
    </row>
    <row r="21" spans="1:10">
      <c r="A21" t="s">
        <v>85</v>
      </c>
    </row>
    <row r="22" spans="1:10">
      <c r="A22" t="s">
        <v>86</v>
      </c>
      <c r="B22" t="s">
        <v>87</v>
      </c>
    </row>
    <row r="23" spans="1:10">
      <c r="A23" t="s">
        <v>88</v>
      </c>
      <c r="B23" t="s">
        <v>89</v>
      </c>
    </row>
    <row r="24" spans="1:10">
      <c r="A24" t="s">
        <v>90</v>
      </c>
      <c r="I24" t="s">
        <v>93</v>
      </c>
      <c r="J24" t="s">
        <v>94</v>
      </c>
    </row>
    <row r="25" spans="1:10">
      <c r="A25" t="s">
        <v>91</v>
      </c>
    </row>
    <row r="29" spans="1:10">
      <c r="B29" s="13" t="s">
        <v>225</v>
      </c>
      <c r="C29" s="13" t="s">
        <v>227</v>
      </c>
      <c r="D29" s="13"/>
      <c r="E29" s="13"/>
      <c r="F29" s="13"/>
      <c r="G29" s="13"/>
      <c r="H29" s="13"/>
    </row>
    <row r="30" spans="1:10">
      <c r="B30" s="13"/>
      <c r="C30" s="13" t="s">
        <v>224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4"/>
  <dimension ref="A1:J19"/>
  <sheetViews>
    <sheetView workbookViewId="0">
      <selection activeCell="C2" sqref="C2"/>
    </sheetView>
  </sheetViews>
  <sheetFormatPr defaultColWidth="11.42578125" defaultRowHeight="15"/>
  <cols>
    <col min="3" max="8" width="11.5703125" customWidth="1"/>
  </cols>
  <sheetData>
    <row r="1" spans="1:10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3</v>
      </c>
      <c r="G1" t="s">
        <v>0</v>
      </c>
      <c r="H1" t="s">
        <v>4</v>
      </c>
      <c r="I1" t="s">
        <v>50</v>
      </c>
      <c r="J1" t="s">
        <v>61</v>
      </c>
    </row>
    <row r="2" spans="1:10">
      <c r="B2" t="s">
        <v>59</v>
      </c>
      <c r="C2">
        <v>4265</v>
      </c>
    </row>
    <row r="3" spans="1:10">
      <c r="B3" t="s">
        <v>60</v>
      </c>
      <c r="C3">
        <v>59895</v>
      </c>
    </row>
    <row r="4" spans="1:10">
      <c r="B4" t="s">
        <v>59</v>
      </c>
      <c r="C4">
        <v>3482</v>
      </c>
    </row>
    <row r="5" spans="1:10">
      <c r="B5" t="s">
        <v>60</v>
      </c>
      <c r="C5">
        <v>3483</v>
      </c>
    </row>
    <row r="6" spans="1:10">
      <c r="B6" t="s">
        <v>59</v>
      </c>
      <c r="C6">
        <v>56904</v>
      </c>
    </row>
    <row r="7" spans="1:10">
      <c r="B7" t="s">
        <v>59</v>
      </c>
      <c r="C7">
        <v>30699</v>
      </c>
    </row>
    <row r="8" spans="1:10">
      <c r="B8" t="s">
        <v>60</v>
      </c>
      <c r="C8">
        <v>41896</v>
      </c>
    </row>
    <row r="9" spans="1:10">
      <c r="B9" t="s">
        <v>59</v>
      </c>
      <c r="C9">
        <v>41897</v>
      </c>
    </row>
    <row r="10" spans="1:10">
      <c r="B10" t="s">
        <v>60</v>
      </c>
      <c r="C10">
        <v>2903</v>
      </c>
    </row>
    <row r="11" spans="1:10">
      <c r="B11" t="s">
        <v>59</v>
      </c>
      <c r="C11">
        <v>2902</v>
      </c>
    </row>
    <row r="12" spans="1:10">
      <c r="B12" t="s">
        <v>59</v>
      </c>
      <c r="C12">
        <v>88517</v>
      </c>
    </row>
    <row r="13" spans="1:10">
      <c r="B13" t="s">
        <v>60</v>
      </c>
      <c r="C13">
        <v>11957</v>
      </c>
    </row>
    <row r="18" spans="9:9">
      <c r="I18" t="s">
        <v>64</v>
      </c>
    </row>
    <row r="19" spans="9:9">
      <c r="I19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H33" sqref="H33"/>
    </sheetView>
  </sheetViews>
  <sheetFormatPr defaultRowHeight="1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>
      <c r="A1" t="s">
        <v>45</v>
      </c>
      <c r="B1" t="s">
        <v>46</v>
      </c>
      <c r="C1" t="s">
        <v>48</v>
      </c>
      <c r="D1" t="s">
        <v>255</v>
      </c>
      <c r="E1" s="1" t="s">
        <v>221</v>
      </c>
      <c r="F1" s="1" t="s">
        <v>220</v>
      </c>
      <c r="G1" s="1" t="s">
        <v>222</v>
      </c>
      <c r="H1" t="s">
        <v>3</v>
      </c>
      <c r="I1" t="s">
        <v>0</v>
      </c>
      <c r="J1" t="s">
        <v>4</v>
      </c>
      <c r="K1" t="s">
        <v>50</v>
      </c>
    </row>
    <row r="2" spans="1:11">
      <c r="A2" s="2" t="s">
        <v>242</v>
      </c>
      <c r="B2" s="2" t="s">
        <v>6</v>
      </c>
      <c r="C2" s="2" t="s">
        <v>239</v>
      </c>
      <c r="D2" s="1"/>
      <c r="E2" s="2" t="s">
        <v>243</v>
      </c>
      <c r="F2" s="2" t="s">
        <v>244</v>
      </c>
      <c r="G2" s="2" t="s">
        <v>245</v>
      </c>
      <c r="H2" s="2">
        <v>30</v>
      </c>
      <c r="I2" s="2">
        <v>54</v>
      </c>
      <c r="J2" s="2">
        <v>5</v>
      </c>
      <c r="K2" s="2" t="s">
        <v>241</v>
      </c>
    </row>
    <row r="3" spans="1:11">
      <c r="A3" s="1" t="s">
        <v>141</v>
      </c>
      <c r="B3" s="2" t="s">
        <v>6</v>
      </c>
      <c r="C3" s="2" t="s">
        <v>15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16</v>
      </c>
    </row>
    <row r="6" spans="1:11">
      <c r="A6" t="s">
        <v>256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9</vt:i4>
      </vt:variant>
    </vt:vector>
  </HeadingPairs>
  <TitlesOfParts>
    <vt:vector size="9" baseType="lpstr">
      <vt:lpstr>Akkus</vt:lpstr>
      <vt:lpstr>Motoren</vt:lpstr>
      <vt:lpstr>Gestell</vt:lpstr>
      <vt:lpstr>Räder</vt:lpstr>
      <vt:lpstr>Achsen</vt:lpstr>
      <vt:lpstr>Zahnräder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Windows User</cp:lastModifiedBy>
  <dcterms:created xsi:type="dcterms:W3CDTF">2023-02-07T08:54:45Z</dcterms:created>
  <dcterms:modified xsi:type="dcterms:W3CDTF">2023-02-27T11:13:35Z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